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191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_xlnm.Print_Area" localSheetId="3">'SAP'!$A:$H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<sst xmlns="http://schemas.openxmlformats.org/spreadsheetml/2006/main" count="839" uniqueCount="186">
  <si>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</si>
  <si>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</si>
  <si>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</si>
  <si>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</si>
  <si>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</si>
  <si>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</si>
  <si>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</si>
  <si>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</si>
  <si>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</si>
  <si>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</si>
  <si>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</si>
  <si>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</si>
  <si>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</si>
  <si>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</si>
  <si>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</si>
  <si>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</si>
  <si>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</si>
  <si>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</si>
  <si>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</si>
  <si>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</si>
  <si>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</si>
  <si>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</si>
  <si>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</si>
  <si>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</si>
  <si>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</si>
  <si>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</si>
  <si>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</si>
  <si>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</si>
  <si>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</si>
  <si>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</si>
  <si>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</si>
  <si>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</si>
  <si>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</si>
  <si>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</si>
  <si>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</si>
  <si>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</si>
  <si>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</si>
  <si>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</si>
  <si>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</si>
  <si>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</si>
  <si>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</si>
  <si>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</si>
  <si>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</si>
  <si>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</si>
  <si>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</si>
  <si>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</si>
  <si>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</si>
  <si>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</si>
  <si>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</si>
  <si>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</si>
  <si>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</si>
  <si>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</si>
  <si>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</si>
  <si>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</si>
  <si>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</si>
  <si>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</si>
  <si>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</si>
  <si>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</si>
  <si>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</si>
  <si>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</si>
  <si>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</si>
  <si>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</si>
  <si>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</si>
  <si>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</si>
  <si>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</si>
  <si>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</si>
  <si>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</si>
  <si>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</si>
  <si>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</si>
  <si>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</si>
  <si>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</si>
  <si>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</si>
  <si>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</si>
  <si>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</si>
  <si>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</si>
  <si>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</si>
  <si>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</si>
  <si>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</si>
  <si>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</si>
  <si>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</si>
  <si>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</si>
  <si>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</si>
  <si>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</si>
  <si>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</si>
  <si>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</si>
  <si>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</si>
  <si>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</si>
  <si>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</si>
  <si>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</si>
  <si>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</si>
  <si>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</si>
  <si>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</si>
  <si>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</si>
  <si>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</si>
  <si>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</si>
  <si>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</si>
  <si>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</si>
  <si>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</si>
  <si>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</si>
  <si>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</si>
  <si>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</si>
  <si>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</si>
  <si>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</si>
  <si>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</si>
  <si>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</si>
  <si>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</si>
  <si>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</si>
  <si>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</si>
  <si>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</si>
  <si>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</si>
  <si>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</si>
  <si>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</si>
  <si>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</si>
  <si>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</si>
  <si>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</si>
  <si>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</si>
  <si>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</si>
  <si>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</si>
  <si>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</si>
  <si>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</si>
  <si>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</si>
  <si>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</si>
  <si>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</si>
  <si>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</si>
  <si>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</si>
  <si>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</si>
  <si>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</si>
  <si>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</si>
  <si>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</si>
  <si>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</si>
  <si>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</si>
  <si>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</si>
  <si>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</si>
  <si>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</si>
  <si>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</si>
  <si>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</si>
  <si>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</si>
  <si>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</si>
  <si>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</si>
  <si>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</si>
  <si>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</si>
  <si>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</si>
  <si>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</si>
  <si>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</si>
  <si>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</si>
  <si>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</si>
  <si>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</si>
  <si>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</si>
  <si>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</si>
  <si>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INDEKS</t>
  </si>
  <si>
    <t>6=5/2*100</t>
  </si>
  <si>
    <t>7=5/4*100</t>
  </si>
  <si>
    <t>BROJČANA OZNAKA I NAZIV</t>
  </si>
  <si>
    <t>11</t>
  </si>
  <si>
    <t>12</t>
  </si>
  <si>
    <t>Vlastiti prihodi</t>
  </si>
  <si>
    <t>31</t>
  </si>
  <si>
    <t>43</t>
  </si>
  <si>
    <t>56</t>
  </si>
  <si>
    <t>7</t>
  </si>
  <si>
    <t>71</t>
  </si>
  <si>
    <t>8</t>
  </si>
  <si>
    <t>81</t>
  </si>
  <si>
    <t>82</t>
  </si>
  <si>
    <t>83</t>
  </si>
  <si>
    <t>PRIMICI</t>
  </si>
  <si>
    <t>IZDACI</t>
  </si>
  <si>
    <t>Opći prihodi i primici</t>
  </si>
  <si>
    <t>Ostali prihodi za posebne namjene</t>
  </si>
  <si>
    <t>Namjenski primici od zaduživanja</t>
  </si>
  <si>
    <t>Sredstva učešća za pomoći</t>
  </si>
  <si>
    <t>OPĆI PRIHODI I PRIMICI</t>
  </si>
  <si>
    <t>PRIHODI ZA POSEBNE NAMJENE</t>
  </si>
  <si>
    <t>NAMJENSKI PRIMICI OD ZADUŽIVANJA</t>
  </si>
  <si>
    <t>Namjenski primici od zaduživanja kroz refundacije</t>
  </si>
  <si>
    <t>Namjenski primici od inozemnog zaduživanja</t>
  </si>
  <si>
    <t>VLASTITI PRIHODI</t>
  </si>
  <si>
    <t>POMOĆI</t>
  </si>
  <si>
    <t>Fondovi EU</t>
  </si>
  <si>
    <t>PRIHODI OD NEFINANCIJSKE IMOVINE I NADOKNADE ŠTETE S OSNOVAOSIGURANJA</t>
  </si>
  <si>
    <t>Prihodi od nefinancijske imovine i nadoknade štete s osnovaosiguranja</t>
  </si>
  <si>
    <t>IZVORNI
PLAN
2019.</t>
  </si>
  <si>
    <t>TEKUĆI
PLAN
2019.</t>
  </si>
  <si>
    <t>OSTVARENJE/ IZVRŠENJE             2018.</t>
  </si>
  <si>
    <t>OSTVARENJE/ IZVRŠENJE             2019.</t>
  </si>
  <si>
    <t>RAČUN FINANCIRANJA PREMA IZVORIMA FINANCIRANJA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</si>
</sst>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 applyProtection="0">
      <alignment vertical="center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 applyProtection="0">
      <alignment horizontal="right" vertical="center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6" applyAlignment="1">
      <alignment horizontal="left" vertical="top" wrapText="1" indent="1"/>
    </xf>
    <xf numFmtId="4" fontId="31" fillId="0" borderId="0" xfId="88" applyNumberFormat="1" applyFont="1" applyFill="1" applyBorder="1">
      <alignment horizontal="right" vertical="center"/>
    </xf>
    <xf numFmtId="3" fontId="31" fillId="0" borderId="0" xfId="88" applyNumberFormat="1" applyFont="1" applyFill="1" applyBorder="1">
      <alignment horizontal="right" vertical="center"/>
    </xf>
    <xf numFmtId="4" fontId="30" fillId="0" borderId="0" xfId="88" applyNumberFormat="1" applyFont="1" applyFill="1" applyBorder="1">
      <alignment horizontal="right" vertical="center"/>
    </xf>
    <xf numFmtId="3" fontId="30" fillId="0" borderId="0" xfId="88" applyNumberFormat="1" applyFont="1" applyFill="1" applyBorder="1">
      <alignment horizontal="right"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75" applyFont="1" applyFill="1" applyBorder="1" applyAlignment="1" quotePrefix="1">
      <alignment vertical="center"/>
    </xf>
    <xf numFmtId="0" fontId="28" fillId="0" borderId="0" xfId="77" applyFont="1" applyFill="1" applyBorder="1" applyAlignment="1" quotePrefix="1">
      <alignment vertical="center"/>
    </xf>
    <xf numFmtId="0" fontId="29" fillId="0" borderId="0" xfId="79" applyFont="1" applyFill="1" applyBorder="1" applyAlignment="1" quotePrefix="1">
      <alignment vertical="center"/>
    </xf>
    <xf numFmtId="0" fontId="34" fillId="0" borderId="0" xfId="0" applyFont="1" applyFill="1" applyBorder="1" applyAlignment="1">
      <alignment vertical="center" wrapText="1"/>
    </xf>
    <xf numFmtId="0" fontId="28" fillId="0" borderId="0" xfId="75" applyFont="1" applyFill="1" applyBorder="1" applyAlignment="1" quotePrefix="1">
      <alignment vertical="center" wrapText="1"/>
    </xf>
    <xf numFmtId="0" fontId="28" fillId="0" borderId="0" xfId="77" applyFont="1" applyFill="1" applyBorder="1" applyAlignment="1" quotePrefix="1">
      <alignment vertical="center" wrapText="1"/>
    </xf>
    <xf numFmtId="0" fontId="29" fillId="0" borderId="0" xfId="79" applyFont="1" applyFill="1" applyBorder="1" applyAlignment="1" quotePrefix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4" fontId="28" fillId="0" borderId="0" xfId="55" applyNumberFormat="1" applyFont="1" applyFill="1" applyBorder="1">
      <alignment vertical="center"/>
    </xf>
    <xf numFmtId="3" fontId="28" fillId="0" borderId="0" xfId="55" applyNumberFormat="1" applyFont="1" applyFill="1" applyBorder="1">
      <alignment vertical="center"/>
    </xf>
    <xf numFmtId="4" fontId="28" fillId="0" borderId="0" xfId="88" applyNumberFormat="1" applyFont="1" applyFill="1" applyBorder="1">
      <alignment horizontal="right" vertical="center"/>
    </xf>
    <xf numFmtId="3" fontId="28" fillId="0" borderId="0" xfId="88" applyNumberFormat="1" applyFont="1" applyFill="1" applyBorder="1">
      <alignment horizontal="right" vertical="center"/>
    </xf>
    <xf numFmtId="4" fontId="29" fillId="0" borderId="0" xfId="88" applyNumberFormat="1" applyFont="1" applyFill="1" applyBorder="1">
      <alignment horizontal="right" vertical="center"/>
    </xf>
    <xf numFmtId="3" fontId="29" fillId="0" borderId="0" xfId="88" applyNumberFormat="1" applyFont="1" applyFill="1" applyBorder="1">
      <alignment horizontal="right" vertical="center"/>
    </xf>
    <xf numFmtId="4" fontId="29" fillId="0" borderId="0" xfId="55" applyNumberFormat="1" applyFont="1" applyFill="1" applyBorder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505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752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403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561975</xdr:colOff>
      <xdr:row>26</xdr:row>
      <xdr:rowOff>152400</xdr:rowOff>
    </xdr:to>
    <xdr:pic>
      <xdr:nvPicPr>
        <xdr:cNvPr id="1" name="BEx1N3CUHM4E26KK2FXGDGCLRW3I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76962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7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8.00390625" style="12" customWidth="1"/>
    <col min="2" max="2" width="32.00390625" style="12" customWidth="1"/>
    <col min="3" max="3" width="15.8515625" style="9" bestFit="1" customWidth="1"/>
    <col min="4" max="5" width="13.421875" style="9" bestFit="1" customWidth="1"/>
    <col min="6" max="6" width="15.8515625" style="9" bestFit="1" customWidth="1"/>
    <col min="7" max="8" width="8.421875" style="9" bestFit="1" customWidth="1"/>
    <col min="9" max="16384" width="9.140625" style="9" customWidth="1"/>
  </cols>
  <sheetData>
    <row r="1" spans="1:11" ht="15.75">
      <c r="A1" s="22" t="s">
        <v>185</v>
      </c>
      <c r="B1" s="18"/>
      <c r="C1" s="23"/>
      <c r="D1" s="8"/>
      <c r="E1" s="8"/>
      <c r="F1" s="8"/>
      <c r="G1" s="8"/>
      <c r="H1" s="8"/>
      <c r="I1" s="8"/>
      <c r="J1" s="8"/>
      <c r="K1" s="8"/>
    </row>
    <row r="2" spans="1:11" ht="41.25" customHeight="1">
      <c r="A2" s="31" t="s">
        <v>152</v>
      </c>
      <c r="B2" s="31"/>
      <c r="C2" s="14" t="s">
        <v>183</v>
      </c>
      <c r="D2" s="14" t="s">
        <v>181</v>
      </c>
      <c r="E2" s="14" t="s">
        <v>182</v>
      </c>
      <c r="F2" s="14" t="s">
        <v>184</v>
      </c>
      <c r="G2" s="14" t="s">
        <v>149</v>
      </c>
      <c r="H2" s="14" t="s">
        <v>149</v>
      </c>
      <c r="I2" s="8"/>
      <c r="J2" s="8"/>
      <c r="K2" s="8"/>
    </row>
    <row r="3" spans="1:11" s="11" customFormat="1" ht="12.75" customHeight="1">
      <c r="A3" s="32">
        <v>1</v>
      </c>
      <c r="B3" s="33"/>
      <c r="C3" s="13">
        <v>2</v>
      </c>
      <c r="D3" s="13">
        <v>3</v>
      </c>
      <c r="E3" s="13">
        <v>4</v>
      </c>
      <c r="F3" s="13">
        <v>5</v>
      </c>
      <c r="G3" s="13" t="s">
        <v>150</v>
      </c>
      <c r="H3" s="13" t="s">
        <v>151</v>
      </c>
      <c r="I3" s="10"/>
      <c r="J3" s="10"/>
      <c r="K3" s="10"/>
    </row>
    <row r="4" spans="1:11" ht="12.75">
      <c r="A4" s="15" t="s">
        <v>165</v>
      </c>
      <c r="B4" s="19" t="s">
        <v>51</v>
      </c>
      <c r="C4" s="24">
        <f>C5+C7+C9</f>
        <v>25678386124.3</v>
      </c>
      <c r="D4" s="25">
        <v>36499299312</v>
      </c>
      <c r="E4" s="25">
        <v>36499299312</v>
      </c>
      <c r="F4" s="24">
        <v>35446845391.72</v>
      </c>
      <c r="G4" s="24">
        <f>F4/C4*100</f>
        <v>138.0415623479386</v>
      </c>
      <c r="H4" s="24">
        <v>97.1165092477981</v>
      </c>
      <c r="I4" s="8"/>
      <c r="J4" s="8"/>
      <c r="K4" s="8"/>
    </row>
    <row r="5" spans="1:11" ht="12.75">
      <c r="A5" s="16" t="s">
        <v>56</v>
      </c>
      <c r="B5" s="20" t="s">
        <v>171</v>
      </c>
      <c r="C5" s="26">
        <f>C6</f>
        <v>25036706540.14</v>
      </c>
      <c r="D5" s="27">
        <v>36153313908</v>
      </c>
      <c r="E5" s="27">
        <v>36153313908</v>
      </c>
      <c r="F5" s="26">
        <v>34876565239.3</v>
      </c>
      <c r="G5" s="24">
        <f>F5/C5*100</f>
        <v>139.3017295760698</v>
      </c>
      <c r="H5" s="26">
        <v>96.4685155226739</v>
      </c>
      <c r="I5" s="8"/>
      <c r="J5" s="8"/>
      <c r="K5" s="8"/>
    </row>
    <row r="6" spans="1:8" ht="12.75">
      <c r="A6" s="17" t="s">
        <v>153</v>
      </c>
      <c r="B6" s="21" t="s">
        <v>167</v>
      </c>
      <c r="C6" s="28">
        <f>22723914554.01+624610840+1688181146.13</f>
        <v>25036706540.14</v>
      </c>
      <c r="D6" s="29">
        <v>36153313908</v>
      </c>
      <c r="E6" s="29">
        <v>36153313908</v>
      </c>
      <c r="F6" s="28">
        <v>34876565239.3</v>
      </c>
      <c r="G6" s="30">
        <f>F6/C6*100</f>
        <v>139.3017295760698</v>
      </c>
      <c r="H6" s="28">
        <v>96.4685155226739</v>
      </c>
    </row>
    <row r="7" spans="1:11" ht="12.75">
      <c r="A7" s="16" t="s">
        <v>103</v>
      </c>
      <c r="B7" s="20" t="s">
        <v>172</v>
      </c>
      <c r="C7" s="26">
        <v>31193626.43</v>
      </c>
      <c r="D7" s="27">
        <v>71900000</v>
      </c>
      <c r="E7" s="27">
        <v>71900000</v>
      </c>
      <c r="F7" s="26">
        <v>260673085.21</v>
      </c>
      <c r="G7" s="26">
        <v>835.661367539176</v>
      </c>
      <c r="H7" s="26">
        <v>362.549492642559</v>
      </c>
      <c r="I7" s="8"/>
      <c r="J7" s="8"/>
      <c r="K7" s="8"/>
    </row>
    <row r="8" spans="1:8" ht="12.75">
      <c r="A8" s="17" t="s">
        <v>157</v>
      </c>
      <c r="B8" s="21" t="s">
        <v>168</v>
      </c>
      <c r="C8" s="28">
        <v>31193626.43</v>
      </c>
      <c r="D8" s="29">
        <v>71900000</v>
      </c>
      <c r="E8" s="29">
        <v>71900000</v>
      </c>
      <c r="F8" s="28">
        <v>260673085.21</v>
      </c>
      <c r="G8" s="28">
        <v>835.661367539176</v>
      </c>
      <c r="H8" s="28">
        <v>362.549492642559</v>
      </c>
    </row>
    <row r="9" spans="1:11" ht="25.5">
      <c r="A9" s="16" t="s">
        <v>161</v>
      </c>
      <c r="B9" s="20" t="s">
        <v>173</v>
      </c>
      <c r="C9" s="26">
        <v>610485957.73</v>
      </c>
      <c r="D9" s="27">
        <v>274085404</v>
      </c>
      <c r="E9" s="27">
        <v>274085404</v>
      </c>
      <c r="F9" s="26">
        <v>309607067.21</v>
      </c>
      <c r="G9" s="26">
        <v>50.7148548283121</v>
      </c>
      <c r="H9" s="26">
        <v>112.960071091564</v>
      </c>
      <c r="I9" s="8"/>
      <c r="J9" s="8"/>
      <c r="K9" s="8"/>
    </row>
    <row r="10" spans="1:8" ht="12.75">
      <c r="A10" s="17" t="s">
        <v>162</v>
      </c>
      <c r="B10" s="21" t="s">
        <v>169</v>
      </c>
      <c r="C10" s="28">
        <v>542032789.42</v>
      </c>
      <c r="D10" s="29">
        <v>177830065</v>
      </c>
      <c r="E10" s="29">
        <v>177830065</v>
      </c>
      <c r="F10" s="28">
        <v>223468008.54</v>
      </c>
      <c r="G10" s="28">
        <v>41.2277657185871</v>
      </c>
      <c r="H10" s="28">
        <v>125.663795118109</v>
      </c>
    </row>
    <row r="11" spans="1:8" ht="25.5">
      <c r="A11" s="17" t="s">
        <v>163</v>
      </c>
      <c r="B11" s="21" t="s">
        <v>174</v>
      </c>
      <c r="C11" s="28">
        <v>41473936</v>
      </c>
      <c r="D11" s="29">
        <v>73000000</v>
      </c>
      <c r="E11" s="29">
        <v>73000000</v>
      </c>
      <c r="F11" s="28">
        <v>72995099.5</v>
      </c>
      <c r="G11" s="28">
        <v>176.002343978155</v>
      </c>
      <c r="H11" s="28">
        <v>99.9932869863014</v>
      </c>
    </row>
    <row r="12" spans="1:8" ht="25.5">
      <c r="A12" s="17" t="s">
        <v>164</v>
      </c>
      <c r="B12" s="21" t="s">
        <v>175</v>
      </c>
      <c r="C12" s="28">
        <v>26979232.31</v>
      </c>
      <c r="D12" s="29">
        <v>23255339</v>
      </c>
      <c r="E12" s="29">
        <v>23255339</v>
      </c>
      <c r="F12" s="28">
        <v>13143959.17</v>
      </c>
      <c r="G12" s="28">
        <v>48.7188034817734</v>
      </c>
      <c r="H12" s="28">
        <v>56.5201787426105</v>
      </c>
    </row>
    <row r="13" spans="1:11" ht="12.75">
      <c r="A13" s="15" t="s">
        <v>166</v>
      </c>
      <c r="B13" s="19" t="s">
        <v>51</v>
      </c>
      <c r="C13" s="24">
        <f>C14+C17+C19+C21+C23+C25</f>
        <v>21307682953.200005</v>
      </c>
      <c r="D13" s="25">
        <v>32882122680</v>
      </c>
      <c r="E13" s="25">
        <v>32882122680</v>
      </c>
      <c r="F13" s="24">
        <f>F14+F17+F19+F21+F23+F25</f>
        <v>30263357249.530003</v>
      </c>
      <c r="G13" s="24">
        <f>F13/C13*100</f>
        <v>142.03025883199106</v>
      </c>
      <c r="H13" s="24">
        <f>F13/E13*100</f>
        <v>92.0358990933915</v>
      </c>
      <c r="I13" s="8"/>
      <c r="J13" s="8"/>
      <c r="K13" s="8"/>
    </row>
    <row r="14" spans="1:11" ht="12.75">
      <c r="A14" s="16" t="s">
        <v>56</v>
      </c>
      <c r="B14" s="20" t="s">
        <v>171</v>
      </c>
      <c r="C14" s="26">
        <f>C15+C16</f>
        <v>20799601690.81</v>
      </c>
      <c r="D14" s="27">
        <v>31638276714</v>
      </c>
      <c r="E14" s="27">
        <v>31638276714</v>
      </c>
      <c r="F14" s="26">
        <f>F15+F16</f>
        <v>29058123574.77</v>
      </c>
      <c r="G14" s="24">
        <f>F14/C14*100</f>
        <v>139.7051924682236</v>
      </c>
      <c r="H14" s="24">
        <f>F14/E14*100</f>
        <v>91.84483667503838</v>
      </c>
      <c r="I14" s="8"/>
      <c r="J14" s="8"/>
      <c r="K14" s="8"/>
    </row>
    <row r="15" spans="1:8" ht="12.75">
      <c r="A15" s="17" t="s">
        <v>153</v>
      </c>
      <c r="B15" s="21" t="s">
        <v>167</v>
      </c>
      <c r="C15" s="28">
        <f>20760732701.66+9680195.65</f>
        <v>20770412897.31</v>
      </c>
      <c r="D15" s="29">
        <v>31611436714</v>
      </c>
      <c r="E15" s="29">
        <v>31611436714</v>
      </c>
      <c r="F15" s="28">
        <f>23186456893.48+3839336970.34+1993899685+17168890.13</f>
        <v>29036862438.95</v>
      </c>
      <c r="G15" s="30">
        <f>F15/C15*100</f>
        <v>139.79915845924563</v>
      </c>
      <c r="H15" s="30">
        <f>F15/E15*100</f>
        <v>91.85556069993561</v>
      </c>
    </row>
    <row r="16" spans="1:8" ht="12.75">
      <c r="A16" s="17" t="s">
        <v>154</v>
      </c>
      <c r="B16" s="21" t="s">
        <v>170</v>
      </c>
      <c r="C16" s="4">
        <v>29188793.5</v>
      </c>
      <c r="D16" s="5">
        <v>26840000</v>
      </c>
      <c r="E16" s="5">
        <v>26840000</v>
      </c>
      <c r="F16" s="4">
        <v>21261135.82</v>
      </c>
      <c r="G16" s="4">
        <v>72.8400638416247</v>
      </c>
      <c r="H16" s="4">
        <v>79.2143659463487</v>
      </c>
    </row>
    <row r="17" spans="1:11" ht="12.75">
      <c r="A17" s="16" t="s">
        <v>132</v>
      </c>
      <c r="B17" s="20" t="s">
        <v>176</v>
      </c>
      <c r="C17" s="6">
        <v>4797988.49</v>
      </c>
      <c r="D17" s="7">
        <v>15480222</v>
      </c>
      <c r="E17" s="7">
        <v>15480222</v>
      </c>
      <c r="F17" s="6">
        <v>5133977.22</v>
      </c>
      <c r="G17" s="6">
        <v>107.002699791804</v>
      </c>
      <c r="H17" s="6">
        <v>33.1647519008448</v>
      </c>
      <c r="I17" s="8"/>
      <c r="J17" s="8"/>
      <c r="K17" s="8"/>
    </row>
    <row r="18" spans="1:8" ht="12.75">
      <c r="A18" s="17" t="s">
        <v>156</v>
      </c>
      <c r="B18" s="21" t="s">
        <v>155</v>
      </c>
      <c r="C18" s="4">
        <v>4797988.49</v>
      </c>
      <c r="D18" s="5">
        <v>15480222</v>
      </c>
      <c r="E18" s="5">
        <v>15480222</v>
      </c>
      <c r="F18" s="4">
        <v>5133977.22</v>
      </c>
      <c r="G18" s="4">
        <v>107.002699791804</v>
      </c>
      <c r="H18" s="4">
        <v>33.1647519008448</v>
      </c>
    </row>
    <row r="19" spans="1:11" ht="12.75">
      <c r="A19" s="16" t="s">
        <v>103</v>
      </c>
      <c r="B19" s="20" t="s">
        <v>172</v>
      </c>
      <c r="C19" s="6">
        <v>18465033.09</v>
      </c>
      <c r="D19" s="7">
        <v>93278598</v>
      </c>
      <c r="E19" s="7">
        <v>93278598</v>
      </c>
      <c r="F19" s="6">
        <v>40418587.18</v>
      </c>
      <c r="G19" s="6">
        <v>218.892579195481</v>
      </c>
      <c r="H19" s="6">
        <v>43.3310406101944</v>
      </c>
      <c r="I19" s="8"/>
      <c r="J19" s="8"/>
      <c r="K19" s="8"/>
    </row>
    <row r="20" spans="1:8" ht="12.75">
      <c r="A20" s="17" t="s">
        <v>157</v>
      </c>
      <c r="B20" s="21" t="s">
        <v>168</v>
      </c>
      <c r="C20" s="4">
        <v>18465033.09</v>
      </c>
      <c r="D20" s="5">
        <v>93278598</v>
      </c>
      <c r="E20" s="5">
        <v>93278598</v>
      </c>
      <c r="F20" s="4">
        <v>40418587.18</v>
      </c>
      <c r="G20" s="4">
        <v>218.892579195481</v>
      </c>
      <c r="H20" s="4">
        <v>43.3310406101944</v>
      </c>
    </row>
    <row r="21" spans="1:11" ht="12.75">
      <c r="A21" s="16" t="s">
        <v>131</v>
      </c>
      <c r="B21" s="20" t="s">
        <v>177</v>
      </c>
      <c r="C21" s="6">
        <v>384323806.89</v>
      </c>
      <c r="D21" s="7">
        <v>945587146</v>
      </c>
      <c r="E21" s="7">
        <v>945587146</v>
      </c>
      <c r="F21" s="6">
        <v>1020912837.88</v>
      </c>
      <c r="G21" s="6">
        <v>265.638719115884</v>
      </c>
      <c r="H21" s="6">
        <v>107.966023247951</v>
      </c>
      <c r="I21" s="8"/>
      <c r="J21" s="8"/>
      <c r="K21" s="8"/>
    </row>
    <row r="22" spans="1:8" ht="12.75">
      <c r="A22" s="17" t="s">
        <v>158</v>
      </c>
      <c r="B22" s="21" t="s">
        <v>178</v>
      </c>
      <c r="C22" s="4">
        <v>384323806.89</v>
      </c>
      <c r="D22" s="5">
        <v>945587146</v>
      </c>
      <c r="E22" s="5">
        <v>945587146</v>
      </c>
      <c r="F22" s="4">
        <v>1020912837.88</v>
      </c>
      <c r="G22" s="4">
        <v>265.638719115884</v>
      </c>
      <c r="H22" s="4">
        <v>107.966023247951</v>
      </c>
    </row>
    <row r="23" spans="1:11" ht="38.25">
      <c r="A23" s="16" t="s">
        <v>159</v>
      </c>
      <c r="B23" s="20" t="s">
        <v>179</v>
      </c>
      <c r="C23" s="6">
        <v>6399043.74</v>
      </c>
      <c r="D23" s="7">
        <v>7500000</v>
      </c>
      <c r="E23" s="7">
        <v>7500000</v>
      </c>
      <c r="F23" s="6">
        <v>5743833.63</v>
      </c>
      <c r="G23" s="6">
        <v>89.7608121365959</v>
      </c>
      <c r="H23" s="6">
        <v>76.5844484</v>
      </c>
      <c r="I23" s="8"/>
      <c r="J23" s="8"/>
      <c r="K23" s="8"/>
    </row>
    <row r="24" spans="1:8" ht="25.5">
      <c r="A24" s="17" t="s">
        <v>160</v>
      </c>
      <c r="B24" s="21" t="s">
        <v>180</v>
      </c>
      <c r="C24" s="4">
        <v>6399043.74</v>
      </c>
      <c r="D24" s="5">
        <v>7500000</v>
      </c>
      <c r="E24" s="5">
        <v>7500000</v>
      </c>
      <c r="F24" s="4">
        <v>5743833.63</v>
      </c>
      <c r="G24" s="4">
        <v>89.7608121365959</v>
      </c>
      <c r="H24" s="4">
        <v>76.5844484</v>
      </c>
    </row>
    <row r="25" spans="1:11" ht="25.5">
      <c r="A25" s="16" t="s">
        <v>161</v>
      </c>
      <c r="B25" s="20" t="s">
        <v>173</v>
      </c>
      <c r="C25" s="6">
        <v>94095390.18</v>
      </c>
      <c r="D25" s="7">
        <v>182000000</v>
      </c>
      <c r="E25" s="7">
        <v>182000000</v>
      </c>
      <c r="F25" s="6">
        <v>133024438.85</v>
      </c>
      <c r="G25" s="6">
        <v>141.37189781086</v>
      </c>
      <c r="H25" s="6">
        <v>73.0903510164835</v>
      </c>
      <c r="I25" s="8"/>
      <c r="J25" s="8"/>
      <c r="K25" s="8"/>
    </row>
    <row r="26" spans="1:8" ht="12.75">
      <c r="A26" s="17" t="s">
        <v>162</v>
      </c>
      <c r="B26" s="21" t="s">
        <v>169</v>
      </c>
      <c r="C26" s="4">
        <v>52621454.18</v>
      </c>
      <c r="D26" s="5">
        <v>109000000</v>
      </c>
      <c r="E26" s="5">
        <v>109000000</v>
      </c>
      <c r="F26" s="4">
        <v>60029339.35</v>
      </c>
      <c r="G26" s="4">
        <v>114.077689956382</v>
      </c>
      <c r="H26" s="4">
        <v>55.0727883944954</v>
      </c>
    </row>
    <row r="27" spans="1:8" ht="25.5">
      <c r="A27" s="17" t="s">
        <v>163</v>
      </c>
      <c r="B27" s="21" t="s">
        <v>174</v>
      </c>
      <c r="C27" s="4">
        <v>41473936</v>
      </c>
      <c r="D27" s="5">
        <v>73000000</v>
      </c>
      <c r="E27" s="5">
        <v>73000000</v>
      </c>
      <c r="F27" s="4">
        <v>72995099.5</v>
      </c>
      <c r="G27" s="4">
        <v>176.002343978155</v>
      </c>
      <c r="H27" s="4">
        <v>99.9932869863014</v>
      </c>
    </row>
  </sheetData>
  <sheetProtection/>
  <mergeCells count="2">
    <mergeCell ref="A2:B2"/>
    <mergeCell ref="A3:B3"/>
  </mergeCells>
  <printOptions/>
  <pageMargins left="0.5905511811023623" right="0.3937007874015748" top="0.5905511811023623" bottom="0.5905511811023623" header="0.3937007874015748" footer="0.3937007874015748"/>
  <pageSetup firstPageNumber="25" useFirstPageNumber="1" fitToHeight="0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TGRF03 Račun financiranja prema izvorima financiranja</dc:title>
  <dc:subject/>
  <dc:creator>sino</dc:creator>
  <cp:keywords/>
  <dc:description/>
  <cp:lastModifiedBy>mfkor</cp:lastModifiedBy>
  <cp:lastPrinted>2020-04-23T14:41:51Z</cp:lastPrinted>
  <dcterms:created xsi:type="dcterms:W3CDTF">2003-05-28T14:27:38Z</dcterms:created>
  <dcterms:modified xsi:type="dcterms:W3CDTF">2020-04-24T08:38:10Z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TGRF03 Račun financiranja prema izvorima financiranja.xls</vt:lpwstr>
  </property>
</Properties>
</file>